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13_ncr:1_{EA410E6C-6D15-40DC-BBD2-18064F0036D0}" xr6:coauthVersionLast="47" xr6:coauthVersionMax="47" xr10:uidLastSave="{00000000-0000-0000-0000-000000000000}"/>
  <bookViews>
    <workbookView xWindow="3720" yWindow="3720" windowWidth="21600" windowHeight="11295" xr2:uid="{00000000-000D-0000-FFFF-FFFF00000000}"/>
  </bookViews>
  <sheets>
    <sheet name="Fiche de depouillement" sheetId="1" r:id="rId1"/>
  </sheets>
  <definedNames>
    <definedName name="_xlnm._FilterDatabase" localSheetId="0" hidden="1">'Fiche de depouillement'!$A$1:$R$9</definedName>
  </definedNames>
  <calcPr calcId="191029" forceFullCalc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1" l="1"/>
  <c r="H24" i="1"/>
  <c r="H26" i="1" s="1"/>
  <c r="H16" i="1"/>
  <c r="H11" i="1"/>
  <c r="H29" i="1" l="1"/>
</calcChain>
</file>

<file path=xl/sharedStrings.xml><?xml version="1.0" encoding="utf-8"?>
<sst xmlns="http://schemas.openxmlformats.org/spreadsheetml/2006/main" count="109" uniqueCount="75">
  <si>
    <t>ID</t>
  </si>
  <si>
    <t xml:space="preserve"> CONNAISSEMENT </t>
  </si>
  <si>
    <t xml:space="preserve"> ARMEMENT</t>
  </si>
  <si>
    <t xml:space="preserve">EXPORTATEUR </t>
  </si>
  <si>
    <t xml:space="preserve"> IMPORTATEUR </t>
  </si>
  <si>
    <t xml:space="preserve"> DESTINATAIRE </t>
  </si>
  <si>
    <t xml:space="preserve"> DESCRIPTION </t>
  </si>
  <si>
    <t xml:space="preserve">POIDS   </t>
  </si>
  <si>
    <t>REGIME ANNONCE</t>
  </si>
  <si>
    <t>DESTINATION</t>
  </si>
  <si>
    <t xml:space="preserve"> PRIX UNITAIRE</t>
  </si>
  <si>
    <t>COUT</t>
  </si>
  <si>
    <t>ID FACTURE</t>
  </si>
  <si>
    <t>BL DECLARE</t>
  </si>
  <si>
    <t>REGIME DECLARE</t>
  </si>
  <si>
    <t xml:space="preserve"> POIDS DECLARE</t>
  </si>
  <si>
    <t>NUM DECLARATION</t>
  </si>
  <si>
    <t>DESTINATION DECLARE</t>
  </si>
  <si>
    <t>DS-KDL-01-LO</t>
  </si>
  <si>
    <t>DRAMAR DENIZCILIK TICARET AS</t>
  </si>
  <si>
    <t xml:space="preserve">JANKI GLOBAL INDUSTRIESPTY10702564  </t>
  </si>
  <si>
    <t xml:space="preserve">TO ORDER PTY10702565  </t>
  </si>
  <si>
    <t xml:space="preserve">KISHOR KUMAR PTY10702566  </t>
  </si>
  <si>
    <t>INDIAN PARBOIL RICE,</t>
  </si>
  <si>
    <t>Tonnage National Import</t>
  </si>
  <si>
    <t>TOGO</t>
  </si>
  <si>
    <t>TG121-25-C1818</t>
  </si>
  <si>
    <t>TGLFWSS001</t>
  </si>
  <si>
    <t>ASIF RICE MILLSPTY10702384 E_175 TO E_179,NORD WEST,ZONE BIN QASIM PORT</t>
  </si>
  <si>
    <t xml:space="preserve">ORIBA RICE SASU PTY10702385  </t>
  </si>
  <si>
    <t xml:space="preserve">ORIBA RICE SASU PTY10702386  </t>
  </si>
  <si>
    <t>C.9 RICE LONG GRAIN WHITE RICE,</t>
  </si>
  <si>
    <t>MALI</t>
  </si>
  <si>
    <t>TG121-25-T2521</t>
  </si>
  <si>
    <t>TGLFWSS002</t>
  </si>
  <si>
    <t>ASIF RICE MILLSPTY10702401 E_175 TO E_179,NORD WEST,ZONE BIN QASIM PORT</t>
  </si>
  <si>
    <t xml:space="preserve">TO ORDER PTY10702402  </t>
  </si>
  <si>
    <t xml:space="preserve">PUNEET KUMAR MOTWANI PTY10702403  </t>
  </si>
  <si>
    <t>SUPER FINE WHITE RICE EXTRA LONG GRAIN WHITE,</t>
  </si>
  <si>
    <t>TGLFWSS003</t>
  </si>
  <si>
    <t>ASIF RICE MILLSPTY10702521 E_175 TO E_179,NORD WEST,ZONE BIN QASIM PORT</t>
  </si>
  <si>
    <t xml:space="preserve">TO ORDER PTY10702522  </t>
  </si>
  <si>
    <t xml:space="preserve">PUNEET KUMAR MOTWANI PTY10702523  </t>
  </si>
  <si>
    <t>TGLFWSS004</t>
  </si>
  <si>
    <t>ASIF RICE MILLSPTY10702412 E_175 TO E_179,NORD WEST,ZONE BIN QASIM PORT</t>
  </si>
  <si>
    <t xml:space="preserve">TO ORDER PTY10702413  </t>
  </si>
  <si>
    <t xml:space="preserve">ETS SALSA PTY10702414 NIF 83833 KALLEY EST NIAMEY NIGER </t>
  </si>
  <si>
    <t>IRRI_6 LONG GRAIN WHITE RICE,</t>
  </si>
  <si>
    <t>Transit</t>
  </si>
  <si>
    <t>NIGER</t>
  </si>
  <si>
    <t>TG121-25-T2881</t>
  </si>
  <si>
    <t>TGLFWSS005</t>
  </si>
  <si>
    <t xml:space="preserve">ASIF RICE MILLSPTY10702532 E_175 TO E_179,NORD WEST,ZONE BIN </t>
  </si>
  <si>
    <t xml:space="preserve">TO ORDER PTY10702533  </t>
  </si>
  <si>
    <t xml:space="preserve">ETS SALSA PTY10702534 NIF 83833 KALLEY EST NIAMEY NIGER </t>
  </si>
  <si>
    <t>TGLFWSS007</t>
  </si>
  <si>
    <t>ASIF RICE MILLSPTY10702367 E_175 TO E_179,NORD WEST,ZONE BIN QASIM PORT</t>
  </si>
  <si>
    <t xml:space="preserve">TO ORDER PTY10702368  </t>
  </si>
  <si>
    <t xml:space="preserve">ETS SALSA PTY10702369 NIF 83833 KALLEY EST NIAMEY NIGER </t>
  </si>
  <si>
    <t>TGLFWSS008</t>
  </si>
  <si>
    <t>ASIF RICE MILLSPTY10702350 E_175 TO E_179,NORD WEST,ZONE BIN QASIM PORT</t>
  </si>
  <si>
    <t xml:space="preserve">TO ORDER PTY10702351  </t>
  </si>
  <si>
    <t xml:space="preserve">ETS SALSA PTY10702352 NIF 83833 KALLEY EST NIAMEY NIGER </t>
  </si>
  <si>
    <t>IRRI_6 LONG GRAINWHITE RICE 50KG,</t>
  </si>
  <si>
    <t>Total non déclaré</t>
  </si>
  <si>
    <t xml:space="preserve">TG121 2025 A 89 </t>
  </si>
  <si>
    <t>TG121 2025 A 97</t>
  </si>
  <si>
    <t>TG121 2025 A 92</t>
  </si>
  <si>
    <t>TG121 2025 A 93</t>
  </si>
  <si>
    <t>Total sous BL</t>
  </si>
  <si>
    <t>RESTE</t>
  </si>
  <si>
    <t>TOTAL</t>
  </si>
  <si>
    <t>RESTE, ECLATER COMME SUIT :</t>
  </si>
  <si>
    <t>BURKINA FASO</t>
  </si>
  <si>
    <t>BLS FILS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</si>
</sst>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4" x14ac:knownFonts="1">
    <font>
      <sz val="11"/>
      <color rgb="FF000000"/>
      <name val="Calibri"/>
    </font>
    <font>
      <sz val="11"/>
      <color rgb="FF000000"/>
      <name val="Calibri"/>
    </font>
    <font>
      <sz val="10"/>
      <color rgb="FF000000"/>
      <name val="Calibri"/>
      <family val="2"/>
    </font>
    <font>
      <sz val="10"/>
      <color rgb="FF000000"/>
      <name val="Times New Roman"/>
      <family val="1"/>
    </font>
    <font>
      <b/>
      <sz val="9"/>
      <color rgb="FF000000"/>
      <name val="Times New Roman"/>
      <family val="1"/>
    </font>
    <font>
      <sz val="9"/>
      <color rgb="FF000000"/>
      <name val="Calibri"/>
      <family val="2"/>
    </font>
    <font>
      <sz val="10"/>
      <color rgb="FFFF0000"/>
      <name val="Times New Roman"/>
      <family val="1"/>
    </font>
    <font>
      <sz val="8"/>
      <color rgb="FF000000"/>
      <name val="Calibri"/>
      <family val="2"/>
    </font>
    <font>
      <b/>
      <sz val="10"/>
      <color rgb="FF000000"/>
      <name val="Calibri"/>
      <family val="2"/>
    </font>
    <font>
      <b/>
      <sz val="8"/>
      <color rgb="FF000000"/>
      <name val="Calibri"/>
      <family val="2"/>
    </font>
    <font>
      <b/>
      <sz val="9"/>
      <color rgb="FF000000"/>
      <name val="Calibri"/>
      <family val="2"/>
    </font>
    <font>
      <sz val="8"/>
      <name val="Calibri"/>
      <family val="2"/>
    </font>
    <font>
      <sz val="10"/>
      <color rgb="FFFF0000"/>
      <name val="Calibri"/>
      <family val="2"/>
    </font>
    <font>
      <sz val="8"/>
      <color rgb="FFFF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B0C4DE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/>
    <xf numFmtId="0" fontId="3" fillId="0" borderId="1" xfId="0" applyFont="1" applyBorder="1"/>
    <xf numFmtId="3" fontId="3" fillId="0" borderId="1" xfId="0" applyNumberFormat="1" applyFont="1" applyBorder="1"/>
    <xf numFmtId="0" fontId="3" fillId="3" borderId="1" xfId="0" applyFont="1" applyFill="1" applyBorder="1"/>
    <xf numFmtId="3" fontId="3" fillId="3" borderId="1" xfId="0" applyNumberFormat="1" applyFont="1" applyFill="1" applyBorder="1"/>
    <xf numFmtId="0" fontId="4" fillId="2" borderId="1" xfId="0" applyFont="1" applyFill="1" applyBorder="1" applyAlignment="1">
      <alignment wrapText="1"/>
    </xf>
    <xf numFmtId="0" fontId="5" fillId="0" borderId="0" xfId="0" applyFont="1" applyAlignment="1">
      <alignment wrapText="1"/>
    </xf>
    <xf numFmtId="0" fontId="3" fillId="4" borderId="1" xfId="0" applyFont="1" applyFill="1" applyBorder="1"/>
    <xf numFmtId="3" fontId="3" fillId="4" borderId="1" xfId="0" applyNumberFormat="1" applyFont="1" applyFill="1" applyBorder="1"/>
    <xf numFmtId="0" fontId="6" fillId="3" borderId="1" xfId="0" applyFont="1" applyFill="1" applyBorder="1"/>
    <xf numFmtId="3" fontId="6" fillId="3" borderId="1" xfId="0" applyNumberFormat="1" applyFont="1" applyFill="1" applyBorder="1"/>
    <xf numFmtId="0" fontId="8" fillId="0" borderId="2" xfId="0" applyFont="1" applyBorder="1"/>
    <xf numFmtId="0" fontId="10" fillId="0" borderId="2" xfId="0" applyFont="1" applyBorder="1"/>
    <xf numFmtId="0" fontId="8" fillId="0" borderId="0" xfId="0" applyFont="1"/>
    <xf numFmtId="0" fontId="12" fillId="0" borderId="0" xfId="0" applyFont="1"/>
    <xf numFmtId="43" fontId="7" fillId="0" borderId="0" xfId="1" applyFont="1"/>
    <xf numFmtId="164" fontId="9" fillId="0" borderId="0" xfId="1" applyNumberFormat="1" applyFont="1"/>
    <xf numFmtId="164" fontId="7" fillId="0" borderId="0" xfId="1" applyNumberFormat="1" applyFont="1"/>
    <xf numFmtId="164" fontId="9" fillId="0" borderId="2" xfId="1" applyNumberFormat="1" applyFont="1" applyBorder="1"/>
    <xf numFmtId="164" fontId="13" fillId="0" borderId="0" xfId="1" applyNumberFormat="1" applyFont="1"/>
    <xf numFmtId="0" fontId="3" fillId="4" borderId="1" xfId="0" applyFont="1" applyFill="1" applyBorder="1" applyAlignment="1">
      <alignment wrapText="1"/>
    </xf>
    <xf numFmtId="0" fontId="3" fillId="3" borderId="1" xfId="0" applyFont="1" applyFill="1" applyBorder="1" applyAlignment="1">
      <alignment wrapText="1"/>
    </xf>
    <xf numFmtId="0" fontId="3" fillId="0" borderId="1" xfId="0" applyFont="1" applyBorder="1" applyAlignment="1">
      <alignment wrapText="1"/>
    </xf>
    <xf numFmtId="0" fontId="6" fillId="3" borderId="1" xfId="0" applyFont="1" applyFill="1" applyBorder="1" applyAlignment="1">
      <alignment wrapText="1"/>
    </xf>
  </cellXfs>
  <cellStyles count="2">
    <cellStyle name="Milliers" xfId="1" builtinId="3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0"/>
  <sheetViews>
    <sheetView tabSelected="1" topLeftCell="A10" workbookViewId="0">
      <selection activeCell="H20" sqref="H20"/>
    </sheetView>
  </sheetViews>
  <sheetFormatPr baseColWidth="10" defaultColWidth="9.140625" defaultRowHeight="12.75" x14ac:dyDescent="0.2"/>
  <cols>
    <col min="1" max="1" width="7.140625" style="1" customWidth="1"/>
    <col min="2" max="2" width="13.28515625" style="1" customWidth="1"/>
    <col min="3" max="4" width="9.140625" style="1"/>
    <col min="5" max="5" width="20.85546875" style="1" customWidth="1"/>
    <col min="6" max="6" width="38.5703125" style="1" customWidth="1"/>
    <col min="7" max="7" width="14.140625" style="1" customWidth="1"/>
    <col min="8" max="8" width="12.28515625" style="1" customWidth="1"/>
    <col min="9" max="9" width="12.5703125" style="1" customWidth="1"/>
    <col min="10" max="13" width="9.140625" style="1"/>
    <col min="14" max="14" width="13.7109375" style="1" customWidth="1"/>
    <col min="15" max="15" width="9.140625" style="1"/>
    <col min="16" max="16" width="13.7109375" style="1" customWidth="1"/>
    <col min="17" max="17" width="14.85546875" style="1" customWidth="1"/>
    <col min="18" max="16384" width="9.140625" style="1"/>
  </cols>
  <sheetData>
    <row r="1" spans="1:18" s="7" customFormat="1" ht="36" x14ac:dyDescent="0.2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6" t="s">
        <v>13</v>
      </c>
      <c r="O1" s="6" t="s">
        <v>14</v>
      </c>
      <c r="P1" s="6" t="s">
        <v>15</v>
      </c>
      <c r="Q1" s="6" t="s">
        <v>16</v>
      </c>
      <c r="R1" s="6" t="s">
        <v>17</v>
      </c>
    </row>
    <row r="2" spans="1:18" ht="18.75" customHeight="1" x14ac:dyDescent="0.2">
      <c r="A2" s="8">
        <v>600657</v>
      </c>
      <c r="B2" s="8" t="s">
        <v>18</v>
      </c>
      <c r="C2" s="8" t="s">
        <v>19</v>
      </c>
      <c r="D2" s="8" t="s">
        <v>20</v>
      </c>
      <c r="E2" s="8" t="s">
        <v>21</v>
      </c>
      <c r="F2" s="21" t="s">
        <v>22</v>
      </c>
      <c r="G2" s="8" t="s">
        <v>23</v>
      </c>
      <c r="H2" s="9">
        <v>501500</v>
      </c>
      <c r="I2" s="8" t="s">
        <v>24</v>
      </c>
      <c r="J2" s="8" t="s">
        <v>25</v>
      </c>
      <c r="K2" s="8">
        <v>1000</v>
      </c>
      <c r="L2" s="8">
        <v>501500</v>
      </c>
      <c r="M2" s="8">
        <v>4048</v>
      </c>
      <c r="N2" s="8" t="s">
        <v>18</v>
      </c>
      <c r="O2" s="8">
        <v>23</v>
      </c>
      <c r="P2" s="8">
        <v>501500</v>
      </c>
      <c r="Q2" s="8" t="s">
        <v>26</v>
      </c>
      <c r="R2" s="8" t="s">
        <v>25</v>
      </c>
    </row>
    <row r="3" spans="1:18" ht="24" customHeight="1" x14ac:dyDescent="0.2">
      <c r="A3" s="4">
        <v>600634</v>
      </c>
      <c r="B3" s="4" t="s">
        <v>27</v>
      </c>
      <c r="C3" s="4" t="s">
        <v>19</v>
      </c>
      <c r="D3" s="4" t="s">
        <v>28</v>
      </c>
      <c r="E3" s="4" t="s">
        <v>29</v>
      </c>
      <c r="F3" s="22" t="s">
        <v>30</v>
      </c>
      <c r="G3" s="4" t="s">
        <v>31</v>
      </c>
      <c r="H3" s="5">
        <v>1506000</v>
      </c>
      <c r="I3" s="4" t="s">
        <v>24</v>
      </c>
      <c r="J3" s="4" t="s">
        <v>32</v>
      </c>
      <c r="K3" s="4">
        <v>1000</v>
      </c>
      <c r="L3" s="4">
        <v>1506000</v>
      </c>
      <c r="M3" s="4">
        <v>4048</v>
      </c>
      <c r="N3" s="4" t="s">
        <v>27</v>
      </c>
      <c r="O3" s="4">
        <v>24</v>
      </c>
      <c r="P3" s="4">
        <v>1506000</v>
      </c>
      <c r="Q3" s="4" t="s">
        <v>33</v>
      </c>
      <c r="R3" s="4" t="s">
        <v>32</v>
      </c>
    </row>
    <row r="4" spans="1:18" ht="26.25" customHeight="1" x14ac:dyDescent="0.2">
      <c r="A4" s="2">
        <v>600637</v>
      </c>
      <c r="B4" s="2" t="s">
        <v>34</v>
      </c>
      <c r="C4" s="2" t="s">
        <v>19</v>
      </c>
      <c r="D4" s="2" t="s">
        <v>35</v>
      </c>
      <c r="E4" s="2" t="s">
        <v>36</v>
      </c>
      <c r="F4" s="23" t="s">
        <v>37</v>
      </c>
      <c r="G4" s="2" t="s">
        <v>38</v>
      </c>
      <c r="H4" s="3">
        <v>130468</v>
      </c>
      <c r="I4" s="2" t="s">
        <v>24</v>
      </c>
      <c r="J4" s="2" t="s">
        <v>25</v>
      </c>
      <c r="K4" s="2">
        <v>1000</v>
      </c>
      <c r="L4" s="2">
        <v>130468</v>
      </c>
      <c r="M4" s="2">
        <v>4048</v>
      </c>
      <c r="N4" s="2"/>
      <c r="O4" s="2"/>
      <c r="P4" s="2">
        <v>0</v>
      </c>
      <c r="Q4" s="2"/>
      <c r="R4" s="2"/>
    </row>
    <row r="5" spans="1:18" ht="19.5" customHeight="1" x14ac:dyDescent="0.2">
      <c r="A5" s="2">
        <v>600640</v>
      </c>
      <c r="B5" s="2" t="s">
        <v>39</v>
      </c>
      <c r="C5" s="2" t="s">
        <v>19</v>
      </c>
      <c r="D5" s="2" t="s">
        <v>40</v>
      </c>
      <c r="E5" s="2" t="s">
        <v>41</v>
      </c>
      <c r="F5" s="23" t="s">
        <v>42</v>
      </c>
      <c r="G5" s="2" t="s">
        <v>38</v>
      </c>
      <c r="H5" s="3">
        <v>130468</v>
      </c>
      <c r="I5" s="2" t="s">
        <v>24</v>
      </c>
      <c r="J5" s="2" t="s">
        <v>25</v>
      </c>
      <c r="K5" s="2">
        <v>1000</v>
      </c>
      <c r="L5" s="2">
        <v>130468</v>
      </c>
      <c r="M5" s="2">
        <v>4048</v>
      </c>
      <c r="N5" s="2"/>
      <c r="O5" s="2"/>
      <c r="P5" s="2">
        <v>0</v>
      </c>
      <c r="Q5" s="2"/>
      <c r="R5" s="2"/>
    </row>
    <row r="6" spans="1:18" ht="25.5" x14ac:dyDescent="0.2">
      <c r="A6" s="10">
        <v>600644</v>
      </c>
      <c r="B6" s="10" t="s">
        <v>43</v>
      </c>
      <c r="C6" s="10" t="s">
        <v>19</v>
      </c>
      <c r="D6" s="10" t="s">
        <v>44</v>
      </c>
      <c r="E6" s="10" t="s">
        <v>45</v>
      </c>
      <c r="F6" s="24" t="s">
        <v>46</v>
      </c>
      <c r="G6" s="10" t="s">
        <v>47</v>
      </c>
      <c r="H6" s="11">
        <v>5178576</v>
      </c>
      <c r="I6" s="10" t="s">
        <v>48</v>
      </c>
      <c r="J6" s="10" t="s">
        <v>49</v>
      </c>
      <c r="K6" s="10">
        <v>0</v>
      </c>
      <c r="L6" s="10">
        <v>0</v>
      </c>
      <c r="M6" s="10">
        <v>3507</v>
      </c>
      <c r="N6" s="10" t="s">
        <v>43</v>
      </c>
      <c r="O6" s="10">
        <v>24</v>
      </c>
      <c r="P6" s="10">
        <v>517858</v>
      </c>
      <c r="Q6" s="10" t="s">
        <v>50</v>
      </c>
      <c r="R6" s="10" t="s">
        <v>49</v>
      </c>
    </row>
    <row r="7" spans="1:18" ht="25.5" x14ac:dyDescent="0.2">
      <c r="A7" s="2">
        <v>600647</v>
      </c>
      <c r="B7" s="2" t="s">
        <v>51</v>
      </c>
      <c r="C7" s="2" t="s">
        <v>19</v>
      </c>
      <c r="D7" s="2" t="s">
        <v>52</v>
      </c>
      <c r="E7" s="2" t="s">
        <v>53</v>
      </c>
      <c r="F7" s="23" t="s">
        <v>54</v>
      </c>
      <c r="G7" s="2" t="s">
        <v>47</v>
      </c>
      <c r="H7" s="3">
        <v>501300</v>
      </c>
      <c r="I7" s="2" t="s">
        <v>24</v>
      </c>
      <c r="J7" s="2" t="s">
        <v>25</v>
      </c>
      <c r="K7" s="2">
        <v>1000</v>
      </c>
      <c r="L7" s="2">
        <v>501300</v>
      </c>
      <c r="M7" s="2">
        <v>4048</v>
      </c>
      <c r="N7" s="2"/>
      <c r="O7" s="2"/>
      <c r="P7" s="2">
        <v>0</v>
      </c>
      <c r="Q7" s="2"/>
      <c r="R7" s="2"/>
    </row>
    <row r="8" spans="1:18" ht="25.5" x14ac:dyDescent="0.2">
      <c r="A8" s="2">
        <v>600649</v>
      </c>
      <c r="B8" s="2" t="s">
        <v>55</v>
      </c>
      <c r="C8" s="2" t="s">
        <v>19</v>
      </c>
      <c r="D8" s="2" t="s">
        <v>56</v>
      </c>
      <c r="E8" s="2" t="s">
        <v>57</v>
      </c>
      <c r="F8" s="23" t="s">
        <v>58</v>
      </c>
      <c r="G8" s="2" t="s">
        <v>47</v>
      </c>
      <c r="H8" s="3">
        <v>501300</v>
      </c>
      <c r="I8" s="2" t="s">
        <v>24</v>
      </c>
      <c r="J8" s="2" t="s">
        <v>25</v>
      </c>
      <c r="K8" s="2">
        <v>1000</v>
      </c>
      <c r="L8" s="2">
        <v>501300</v>
      </c>
      <c r="M8" s="2">
        <v>4048</v>
      </c>
      <c r="N8" s="2"/>
      <c r="O8" s="2"/>
      <c r="P8" s="2">
        <v>0</v>
      </c>
      <c r="Q8" s="2"/>
      <c r="R8" s="2"/>
    </row>
    <row r="9" spans="1:18" ht="25.5" x14ac:dyDescent="0.2">
      <c r="A9" s="2">
        <v>600652</v>
      </c>
      <c r="B9" s="2" t="s">
        <v>59</v>
      </c>
      <c r="C9" s="2" t="s">
        <v>19</v>
      </c>
      <c r="D9" s="2" t="s">
        <v>60</v>
      </c>
      <c r="E9" s="2" t="s">
        <v>61</v>
      </c>
      <c r="F9" s="23" t="s">
        <v>62</v>
      </c>
      <c r="G9" s="2" t="s">
        <v>63</v>
      </c>
      <c r="H9" s="3">
        <v>501300</v>
      </c>
      <c r="I9" s="2" t="s">
        <v>24</v>
      </c>
      <c r="J9" s="2" t="s">
        <v>25</v>
      </c>
      <c r="K9" s="2">
        <v>1000</v>
      </c>
      <c r="L9" s="2">
        <v>501300</v>
      </c>
      <c r="M9" s="2">
        <v>4048</v>
      </c>
      <c r="N9" s="2"/>
      <c r="O9" s="2"/>
      <c r="P9" s="2">
        <v>0</v>
      </c>
      <c r="Q9" s="2"/>
      <c r="R9" s="2"/>
    </row>
    <row r="11" spans="1:18" x14ac:dyDescent="0.2">
      <c r="F11" s="14" t="s">
        <v>71</v>
      </c>
      <c r="G11" s="14"/>
      <c r="H11" s="17">
        <f>SUBTOTAL(9,H2:H9)</f>
        <v>8950912</v>
      </c>
    </row>
    <row r="12" spans="1:18" x14ac:dyDescent="0.2">
      <c r="H12" s="18"/>
    </row>
    <row r="13" spans="1:18" x14ac:dyDescent="0.2">
      <c r="F13" s="14" t="s">
        <v>72</v>
      </c>
      <c r="G13" s="14"/>
      <c r="H13" s="17">
        <f>+SUM(H4:H5,H7:H9)</f>
        <v>1764836</v>
      </c>
    </row>
    <row r="14" spans="1:18" x14ac:dyDescent="0.2">
      <c r="H14" s="18"/>
    </row>
    <row r="16" spans="1:18" x14ac:dyDescent="0.2">
      <c r="E16" s="13" t="s">
        <v>64</v>
      </c>
      <c r="F16" s="13"/>
      <c r="G16" s="13"/>
      <c r="H16" s="19">
        <f>SUM(H13:H13)</f>
        <v>1764836</v>
      </c>
    </row>
    <row r="17" spans="2:10" x14ac:dyDescent="0.2">
      <c r="H17" s="18"/>
    </row>
    <row r="18" spans="2:10" x14ac:dyDescent="0.2">
      <c r="F18" s="14" t="s">
        <v>74</v>
      </c>
      <c r="H18" s="18"/>
    </row>
    <row r="19" spans="2:10" x14ac:dyDescent="0.2">
      <c r="B19" s="1" t="s">
        <v>65</v>
      </c>
      <c r="H19" s="18">
        <v>130468</v>
      </c>
      <c r="J19" s="1" t="s">
        <v>49</v>
      </c>
    </row>
    <row r="20" spans="2:10" x14ac:dyDescent="0.2">
      <c r="B20" s="1" t="s">
        <v>66</v>
      </c>
      <c r="H20" s="18">
        <v>501300</v>
      </c>
      <c r="J20" s="1" t="s">
        <v>73</v>
      </c>
    </row>
    <row r="21" spans="2:10" x14ac:dyDescent="0.2">
      <c r="B21" s="1" t="s">
        <v>67</v>
      </c>
      <c r="H21" s="18">
        <v>50000</v>
      </c>
      <c r="J21" s="1" t="s">
        <v>73</v>
      </c>
    </row>
    <row r="22" spans="2:10" x14ac:dyDescent="0.2">
      <c r="B22" s="1" t="s">
        <v>67</v>
      </c>
      <c r="H22" s="18">
        <v>450000</v>
      </c>
      <c r="J22" s="1" t="s">
        <v>73</v>
      </c>
    </row>
    <row r="23" spans="2:10" x14ac:dyDescent="0.2">
      <c r="B23" s="1" t="s">
        <v>68</v>
      </c>
      <c r="H23" s="18">
        <v>501300</v>
      </c>
      <c r="J23" s="1" t="s">
        <v>73</v>
      </c>
    </row>
    <row r="24" spans="2:10" x14ac:dyDescent="0.2">
      <c r="B24" s="1" t="s">
        <v>67</v>
      </c>
      <c r="H24" s="18">
        <f>130468+1300</f>
        <v>131768</v>
      </c>
      <c r="J24" s="1" t="s">
        <v>73</v>
      </c>
    </row>
    <row r="25" spans="2:10" x14ac:dyDescent="0.2">
      <c r="H25" s="18"/>
    </row>
    <row r="26" spans="2:10" x14ac:dyDescent="0.2">
      <c r="E26" s="12" t="s">
        <v>69</v>
      </c>
      <c r="F26" s="12"/>
      <c r="G26" s="12"/>
      <c r="H26" s="19">
        <f>SUM(H19:H25)</f>
        <v>1764836</v>
      </c>
    </row>
    <row r="27" spans="2:10" x14ac:dyDescent="0.2">
      <c r="H27" s="18"/>
    </row>
    <row r="28" spans="2:10" x14ac:dyDescent="0.2">
      <c r="H28" s="18"/>
    </row>
    <row r="29" spans="2:10" x14ac:dyDescent="0.2">
      <c r="E29" s="15" t="s">
        <v>70</v>
      </c>
      <c r="F29" s="15"/>
      <c r="G29" s="15"/>
      <c r="H29" s="20">
        <f>+H16-H26</f>
        <v>0</v>
      </c>
    </row>
    <row r="30" spans="2:10" x14ac:dyDescent="0.2">
      <c r="H30" s="16"/>
    </row>
  </sheetData>
  <autoFilter ref="A1:R9" xr:uid="{00000000-0001-0000-0000-000000000000}"/>
  <phoneticPr fontId="1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Fiche de depouillement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HP</cp:lastModifiedBy>
  <dcterms:created xsi:type="dcterms:W3CDTF">2025-05-09T16:39:35Z</dcterms:created>
  <dcterms:modified xsi:type="dcterms:W3CDTF">2025-05-13T13:34:27Z</dcterms:modified>
  <cp:category/>
</cp:coreProperties>
</file>